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55" windowWidth="14970" windowHeight="8655"/>
  </bookViews>
  <sheets>
    <sheet name="на 19.05.2023" sheetId="165" r:id="rId1"/>
  </sheets>
  <calcPr calcId="145621"/>
  <customWorkbookViews>
    <customWorkbookView name="Татьяна С. Ковалева - Личное представление" guid="{93D79CA9-DAC6-42C0-BABB-6872B6D70437}" mergeInterval="0" personalView="1" maximized="1" windowWidth="1276" windowHeight="795" activeSheetId="34"/>
    <customWorkbookView name="Татьяна В. Ханова - Личное представление" guid="{9873928E-C7AD-42C1-B675-83C6C177C6FC}" mergeInterval="0" personalView="1" maximized="1" windowWidth="1276" windowHeight="723" activeSheetId="34"/>
  </customWorkbookViews>
</workbook>
</file>

<file path=xl/calcChain.xml><?xml version="1.0" encoding="utf-8"?>
<calcChain xmlns="http://schemas.openxmlformats.org/spreadsheetml/2006/main">
  <c r="F12" i="165" l="1"/>
  <c r="F13" i="165"/>
  <c r="F14" i="165"/>
  <c r="F15" i="165"/>
  <c r="F18" i="165"/>
  <c r="F19" i="165"/>
  <c r="F20" i="165"/>
  <c r="F23" i="165"/>
  <c r="F25" i="165"/>
  <c r="F26" i="165"/>
  <c r="F27" i="165"/>
  <c r="F30" i="165"/>
  <c r="F31" i="165"/>
  <c r="F32" i="165"/>
  <c r="F33" i="165"/>
  <c r="F34" i="165"/>
  <c r="E12" i="165"/>
  <c r="E14" i="165"/>
  <c r="E15" i="165"/>
  <c r="E18" i="165"/>
  <c r="E19" i="165"/>
  <c r="E20" i="165"/>
  <c r="E23" i="165"/>
  <c r="E24" i="165"/>
  <c r="E25" i="165"/>
  <c r="E26" i="165"/>
  <c r="E27" i="165"/>
  <c r="E30" i="165"/>
  <c r="E31" i="165"/>
  <c r="E32" i="165"/>
  <c r="E33" i="165"/>
  <c r="D28" i="165"/>
  <c r="D35" i="165" s="1"/>
  <c r="C28" i="165"/>
  <c r="B28" i="165"/>
  <c r="B35" i="165" s="1"/>
  <c r="D17" i="165"/>
  <c r="C17" i="165"/>
  <c r="C22" i="165" s="1"/>
  <c r="B17" i="165"/>
  <c r="B22" i="165" s="1"/>
  <c r="F11" i="165"/>
  <c r="E11" i="165"/>
  <c r="D7" i="165"/>
  <c r="C7" i="165"/>
  <c r="B7" i="165"/>
  <c r="F6" i="165"/>
  <c r="E6" i="165"/>
  <c r="C36" i="165" l="1"/>
  <c r="E17" i="165"/>
  <c r="B36" i="165"/>
  <c r="E36" i="165" s="1"/>
  <c r="F28" i="165"/>
  <c r="E22" i="165"/>
  <c r="E28" i="165"/>
  <c r="D36" i="165"/>
  <c r="F36" i="165" s="1"/>
  <c r="D22" i="165"/>
  <c r="F22" i="165" s="1"/>
  <c r="F17" i="165"/>
  <c r="C35" i="165"/>
  <c r="E35" i="165" s="1"/>
  <c r="F35" i="165" l="1"/>
</calcChain>
</file>

<file path=xl/sharedStrings.xml><?xml version="1.0" encoding="utf-8"?>
<sst xmlns="http://schemas.openxmlformats.org/spreadsheetml/2006/main" count="48" uniqueCount="42">
  <si>
    <t>(в тыс. руб.)</t>
  </si>
  <si>
    <t>Наименование показателя</t>
  </si>
  <si>
    <t>% исполнения к годовому плану</t>
  </si>
  <si>
    <t>1. НДФЛ</t>
  </si>
  <si>
    <t>Норматив отчислений НДФЛ</t>
  </si>
  <si>
    <t>Доп.норматив отчислений НДФЛ</t>
  </si>
  <si>
    <t>2. Доходы от уплаты акцизов</t>
  </si>
  <si>
    <t xml:space="preserve">   в т.ч.</t>
  </si>
  <si>
    <t xml:space="preserve">   Продажа имущества</t>
  </si>
  <si>
    <t xml:space="preserve">   Продажа земли</t>
  </si>
  <si>
    <t>в том числе невыясненные поступления</t>
  </si>
  <si>
    <t>ИТОГО:</t>
  </si>
  <si>
    <t>налог с организаций</t>
  </si>
  <si>
    <t>налог с физических лиц</t>
  </si>
  <si>
    <t xml:space="preserve">4. Единый налог на вмененный доход </t>
  </si>
  <si>
    <t>5. Единый сельскохозяйственный налог</t>
  </si>
  <si>
    <t>7. Налог на имущество физических лиц</t>
  </si>
  <si>
    <t>8. Земельный налог</t>
  </si>
  <si>
    <t>9. Государственная пошлина</t>
  </si>
  <si>
    <t>10. Задолженность и перерасчёты по отмененным налогам</t>
  </si>
  <si>
    <t>11. Арендная плата за землю</t>
  </si>
  <si>
    <t>12. Доходы от перечисления части прибыли МУП</t>
  </si>
  <si>
    <t>13. Доходы от сдачи в аренду имущества (прочие поступления от использования имущества)</t>
  </si>
  <si>
    <t>14. Плата за негативное воздействие</t>
  </si>
  <si>
    <t>15. Доходы от оказания платных услуг и компенсации затрат государства</t>
  </si>
  <si>
    <t xml:space="preserve">16. Доходы от продажи  материальных и нематериальных активов </t>
  </si>
  <si>
    <t>17. Штрафы</t>
  </si>
  <si>
    <t xml:space="preserve">18. Прочие неналоговые доходы </t>
  </si>
  <si>
    <t>3. Налог, взимаемый в связи с применением упрощенной системы налогообложения</t>
  </si>
  <si>
    <t>Начальник финансового отдела АГОГМ</t>
  </si>
  <si>
    <t>Е. В. Капустина</t>
  </si>
  <si>
    <t>ИТОГО НАЛОГОВЫЕ ДОХОДЫ:</t>
  </si>
  <si>
    <t>ИТОГО НЕНАЛОГОВЫЕ ДОХОДЫ:</t>
  </si>
  <si>
    <t>НДФЛ от контингента</t>
  </si>
  <si>
    <t>Контингент</t>
  </si>
  <si>
    <t>6. Налог, взимаемый в связи с применением патентной системой налогообложения</t>
  </si>
  <si>
    <t>Поступления 2023г. к соответствующему периоду 2022г. в %</t>
  </si>
  <si>
    <t>План 2023 г.</t>
  </si>
  <si>
    <t>x</t>
  </si>
  <si>
    <t xml:space="preserve">Оперативный анализ поступления доходов в бюджет городского округа город Михайловка по состоянию на 19.05.2023г.
</t>
  </si>
  <si>
    <t>Поступления на 19.05.2023г.  с начала года</t>
  </si>
  <si>
    <t>Поступления на 19.05.2022г. 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</si>
</sst>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164" fontId="2" fillId="0" borderId="0" xfId="1" applyNumberFormat="1" applyFont="1" applyAlignment="1">
      <alignment wrapText="1"/>
    </xf>
    <xf numFmtId="165" fontId="3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Alignment="1">
      <alignment horizontal="center" vertical="center" wrapText="1"/>
    </xf>
    <xf numFmtId="49" fontId="8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66CC"/>
      <color rgb="FFFFFF99"/>
      <color rgb="FFFFFF66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22" zoomScaleNormal="100" workbookViewId="0">
      <selection activeCell="J38" sqref="J38"/>
    </sheetView>
  </sheetViews>
  <sheetFormatPr defaultColWidth="9.140625" defaultRowHeight="15" x14ac:dyDescent="0.25"/>
  <cols>
    <col min="1" max="1" width="34.42578125" style="27" customWidth="1"/>
    <col min="2" max="2" width="13.5703125" style="27" bestFit="1" customWidth="1"/>
    <col min="3" max="4" width="14.42578125" style="27" customWidth="1"/>
    <col min="5" max="5" width="13.140625" style="27" bestFit="1" customWidth="1"/>
    <col min="6" max="6" width="15.140625" style="27" customWidth="1"/>
    <col min="7" max="16384" width="9.140625" style="27"/>
  </cols>
  <sheetData>
    <row r="1" spans="1:6" ht="32.25" customHeight="1" x14ac:dyDescent="0.25">
      <c r="A1" s="36" t="s">
        <v>39</v>
      </c>
      <c r="B1" s="36"/>
      <c r="C1" s="36"/>
      <c r="D1" s="36"/>
      <c r="E1" s="36"/>
      <c r="F1" s="36"/>
    </row>
    <row r="2" spans="1:6" ht="15.75" x14ac:dyDescent="0.25">
      <c r="A2" s="35"/>
      <c r="B2" s="28"/>
      <c r="C2" s="28"/>
      <c r="D2" s="28"/>
      <c r="E2" s="28"/>
      <c r="F2" s="28"/>
    </row>
    <row r="3" spans="1:6" x14ac:dyDescent="0.25">
      <c r="A3" s="37" t="s">
        <v>0</v>
      </c>
      <c r="B3" s="38"/>
      <c r="C3" s="38"/>
      <c r="D3" s="38"/>
      <c r="E3" s="38"/>
      <c r="F3" s="38"/>
    </row>
    <row r="4" spans="1:6" ht="15.75" x14ac:dyDescent="0.25">
      <c r="A4" s="35"/>
      <c r="B4" s="35"/>
      <c r="C4" s="35"/>
      <c r="D4" s="35"/>
      <c r="E4" s="35"/>
      <c r="F4" s="35"/>
    </row>
    <row r="5" spans="1:6" ht="71.25" x14ac:dyDescent="0.25">
      <c r="A5" s="1" t="s">
        <v>1</v>
      </c>
      <c r="B5" s="1" t="s">
        <v>37</v>
      </c>
      <c r="C5" s="8" t="s">
        <v>40</v>
      </c>
      <c r="D5" s="8" t="s">
        <v>41</v>
      </c>
      <c r="E5" s="1" t="s">
        <v>2</v>
      </c>
      <c r="F5" s="1" t="s">
        <v>36</v>
      </c>
    </row>
    <row r="6" spans="1:6" ht="15.75" x14ac:dyDescent="0.25">
      <c r="A6" s="2" t="s">
        <v>3</v>
      </c>
      <c r="B6" s="13">
        <v>506606.1</v>
      </c>
      <c r="C6" s="14">
        <v>104413.3</v>
      </c>
      <c r="D6" s="14">
        <v>140297</v>
      </c>
      <c r="E6" s="13">
        <f>C6/B6*100</f>
        <v>20.610351908514328</v>
      </c>
      <c r="F6" s="13">
        <f>C6/D6*100</f>
        <v>74.423045396551601</v>
      </c>
    </row>
    <row r="7" spans="1:6" s="29" customFormat="1" ht="17.25" customHeight="1" x14ac:dyDescent="0.25">
      <c r="A7" s="3" t="s">
        <v>33</v>
      </c>
      <c r="B7" s="15">
        <f>B8*B9/100</f>
        <v>453626.20980000007</v>
      </c>
      <c r="C7" s="15">
        <f>C8*C9/100</f>
        <v>453626.20980000007</v>
      </c>
      <c r="D7" s="15">
        <f>D8*D9/100</f>
        <v>435478.33500000002</v>
      </c>
      <c r="E7" s="16"/>
      <c r="F7" s="16"/>
    </row>
    <row r="8" spans="1:6" s="29" customFormat="1" ht="17.25" customHeight="1" x14ac:dyDescent="0.25">
      <c r="A8" s="3" t="s">
        <v>34</v>
      </c>
      <c r="B8" s="15">
        <v>940938</v>
      </c>
      <c r="C8" s="15">
        <v>940938</v>
      </c>
      <c r="D8" s="15">
        <v>845589</v>
      </c>
      <c r="E8" s="16"/>
      <c r="F8" s="16"/>
    </row>
    <row r="9" spans="1:6" s="30" customFormat="1" ht="17.25" customHeight="1" x14ac:dyDescent="0.25">
      <c r="A9" s="3" t="s">
        <v>4</v>
      </c>
      <c r="B9" s="17">
        <v>48.21</v>
      </c>
      <c r="C9" s="17">
        <v>48.21</v>
      </c>
      <c r="D9" s="17">
        <v>51.5</v>
      </c>
      <c r="E9" s="16"/>
      <c r="F9" s="16"/>
    </row>
    <row r="10" spans="1:6" s="30" customFormat="1" ht="17.25" customHeight="1" x14ac:dyDescent="0.25">
      <c r="A10" s="3" t="s">
        <v>5</v>
      </c>
      <c r="B10" s="17">
        <v>29.21</v>
      </c>
      <c r="C10" s="17">
        <v>29.21</v>
      </c>
      <c r="D10" s="17">
        <v>32.5</v>
      </c>
      <c r="E10" s="16"/>
      <c r="F10" s="16"/>
    </row>
    <row r="11" spans="1:6" s="26" customFormat="1" ht="15.75" x14ac:dyDescent="0.25">
      <c r="A11" s="4" t="s">
        <v>6</v>
      </c>
      <c r="B11" s="14">
        <v>31794.1</v>
      </c>
      <c r="C11" s="14">
        <v>11462.1</v>
      </c>
      <c r="D11" s="14">
        <v>11536</v>
      </c>
      <c r="E11" s="13">
        <f>C11/B11*100</f>
        <v>36.051028335445892</v>
      </c>
      <c r="F11" s="13">
        <f>C11/D11*100</f>
        <v>99.359396671289886</v>
      </c>
    </row>
    <row r="12" spans="1:6" s="26" customFormat="1" ht="47.25" x14ac:dyDescent="0.25">
      <c r="A12" s="4" t="s">
        <v>28</v>
      </c>
      <c r="B12" s="14">
        <v>10100</v>
      </c>
      <c r="C12" s="14">
        <v>4323.8</v>
      </c>
      <c r="D12" s="14">
        <v>4376.7</v>
      </c>
      <c r="E12" s="13">
        <f>C12/B12*100</f>
        <v>42.80990099009901</v>
      </c>
      <c r="F12" s="13">
        <f t="shared" ref="F12:F36" si="0">C12/D12*100</f>
        <v>98.791326798729642</v>
      </c>
    </row>
    <row r="13" spans="1:6" ht="31.5" x14ac:dyDescent="0.25">
      <c r="A13" s="2" t="s">
        <v>14</v>
      </c>
      <c r="B13" s="13">
        <v>10</v>
      </c>
      <c r="C13" s="14">
        <v>-801.6</v>
      </c>
      <c r="D13" s="14">
        <v>-78.5</v>
      </c>
      <c r="E13" s="13" t="s">
        <v>38</v>
      </c>
      <c r="F13" s="13">
        <f t="shared" si="0"/>
        <v>1021.1464968152866</v>
      </c>
    </row>
    <row r="14" spans="1:6" ht="31.5" x14ac:dyDescent="0.25">
      <c r="A14" s="2" t="s">
        <v>15</v>
      </c>
      <c r="B14" s="13">
        <v>48000</v>
      </c>
      <c r="C14" s="14">
        <v>43780.800000000003</v>
      </c>
      <c r="D14" s="14">
        <v>42927.8</v>
      </c>
      <c r="E14" s="13">
        <f>C14/B14*100</f>
        <v>91.210000000000008</v>
      </c>
      <c r="F14" s="13">
        <f t="shared" si="0"/>
        <v>101.9870573381352</v>
      </c>
    </row>
    <row r="15" spans="1:6" ht="47.25" x14ac:dyDescent="0.25">
      <c r="A15" s="2" t="s">
        <v>35</v>
      </c>
      <c r="B15" s="13">
        <v>16300</v>
      </c>
      <c r="C15" s="14">
        <v>6356</v>
      </c>
      <c r="D15" s="14">
        <v>6682.3</v>
      </c>
      <c r="E15" s="13">
        <f>C15/B15*100</f>
        <v>38.993865030674847</v>
      </c>
      <c r="F15" s="13">
        <f t="shared" si="0"/>
        <v>95.116950750490105</v>
      </c>
    </row>
    <row r="16" spans="1:6" ht="31.5" x14ac:dyDescent="0.25">
      <c r="A16" s="2" t="s">
        <v>16</v>
      </c>
      <c r="B16" s="13">
        <v>14200</v>
      </c>
      <c r="C16" s="14">
        <v>-6020.3</v>
      </c>
      <c r="D16" s="14">
        <v>220.2</v>
      </c>
      <c r="E16" s="13" t="s">
        <v>38</v>
      </c>
      <c r="F16" s="13" t="s">
        <v>38</v>
      </c>
    </row>
    <row r="17" spans="1:6" ht="15.75" x14ac:dyDescent="0.25">
      <c r="A17" s="2" t="s">
        <v>17</v>
      </c>
      <c r="B17" s="13">
        <f>B18+B19</f>
        <v>62770</v>
      </c>
      <c r="C17" s="14">
        <f>C18+C19</f>
        <v>10317</v>
      </c>
      <c r="D17" s="14">
        <f>D18+D19</f>
        <v>12862.4</v>
      </c>
      <c r="E17" s="13">
        <f>C17/B17*100</f>
        <v>16.436195634857416</v>
      </c>
      <c r="F17" s="13">
        <f t="shared" si="0"/>
        <v>80.210536136335364</v>
      </c>
    </row>
    <row r="18" spans="1:6" s="29" customFormat="1" ht="15.75" x14ac:dyDescent="0.25">
      <c r="A18" s="7" t="s">
        <v>12</v>
      </c>
      <c r="B18" s="18">
        <v>25500</v>
      </c>
      <c r="C18" s="18">
        <v>9967.2000000000007</v>
      </c>
      <c r="D18" s="18">
        <v>10857.6</v>
      </c>
      <c r="E18" s="19">
        <f>C18/B18*100</f>
        <v>39.087058823529411</v>
      </c>
      <c r="F18" s="19">
        <f t="shared" si="0"/>
        <v>91.799292661361633</v>
      </c>
    </row>
    <row r="19" spans="1:6" s="29" customFormat="1" ht="15.75" x14ac:dyDescent="0.25">
      <c r="A19" s="7" t="s">
        <v>13</v>
      </c>
      <c r="B19" s="18">
        <v>37270</v>
      </c>
      <c r="C19" s="18">
        <v>349.8</v>
      </c>
      <c r="D19" s="18">
        <v>2004.8</v>
      </c>
      <c r="E19" s="19">
        <f>C19/B19*100</f>
        <v>0.93855647974242018</v>
      </c>
      <c r="F19" s="19">
        <f t="shared" si="0"/>
        <v>17.448124501197128</v>
      </c>
    </row>
    <row r="20" spans="1:6" ht="15.75" x14ac:dyDescent="0.25">
      <c r="A20" s="2" t="s">
        <v>18</v>
      </c>
      <c r="B20" s="13">
        <v>9800</v>
      </c>
      <c r="C20" s="20">
        <v>3619.4</v>
      </c>
      <c r="D20" s="20">
        <v>3472.9</v>
      </c>
      <c r="E20" s="13">
        <f>C20/B20*100</f>
        <v>36.932653061224492</v>
      </c>
      <c r="F20" s="13">
        <f t="shared" si="0"/>
        <v>104.21837657289296</v>
      </c>
    </row>
    <row r="21" spans="1:6" ht="47.25" x14ac:dyDescent="0.25">
      <c r="A21" s="2" t="s">
        <v>19</v>
      </c>
      <c r="B21" s="13">
        <v>0</v>
      </c>
      <c r="C21" s="14">
        <v>1</v>
      </c>
      <c r="D21" s="14">
        <v>0</v>
      </c>
      <c r="E21" s="13" t="s">
        <v>38</v>
      </c>
      <c r="F21" s="13" t="s">
        <v>38</v>
      </c>
    </row>
    <row r="22" spans="1:6" s="31" customFormat="1" ht="31.5" x14ac:dyDescent="0.2">
      <c r="A22" s="11" t="s">
        <v>31</v>
      </c>
      <c r="B22" s="10">
        <f>B6+B11+B12+B13+B14+B15+B16+B17+B20+B21</f>
        <v>699580.2</v>
      </c>
      <c r="C22" s="10">
        <f>C6+C11+C12+C13+C14+C15+C16+C17+C20+C21</f>
        <v>177451.50000000003</v>
      </c>
      <c r="D22" s="10">
        <f>D6+D11+D12+D13+D14+D15+D16+D17+D20+D21</f>
        <v>222296.8</v>
      </c>
      <c r="E22" s="10">
        <f>C22/B22*100</f>
        <v>25.365426294226172</v>
      </c>
      <c r="F22" s="10">
        <f t="shared" si="0"/>
        <v>79.826385265105046</v>
      </c>
    </row>
    <row r="23" spans="1:6" ht="15.75" x14ac:dyDescent="0.25">
      <c r="A23" s="2" t="s">
        <v>20</v>
      </c>
      <c r="B23" s="13">
        <v>84000</v>
      </c>
      <c r="C23" s="14">
        <v>42356.1</v>
      </c>
      <c r="D23" s="14">
        <v>30146.9</v>
      </c>
      <c r="E23" s="13">
        <f>C23/B23*100</f>
        <v>50.423928571428569</v>
      </c>
      <c r="F23" s="13">
        <f t="shared" si="0"/>
        <v>140.49902311680472</v>
      </c>
    </row>
    <row r="24" spans="1:6" ht="31.5" x14ac:dyDescent="0.25">
      <c r="A24" s="2" t="s">
        <v>21</v>
      </c>
      <c r="B24" s="13">
        <v>1300</v>
      </c>
      <c r="C24" s="14">
        <v>0</v>
      </c>
      <c r="D24" s="14">
        <v>0</v>
      </c>
      <c r="E24" s="13">
        <f>C24/B24*100</f>
        <v>0</v>
      </c>
      <c r="F24" s="13" t="s">
        <v>38</v>
      </c>
    </row>
    <row r="25" spans="1:6" ht="47.25" x14ac:dyDescent="0.25">
      <c r="A25" s="5" t="s">
        <v>22</v>
      </c>
      <c r="B25" s="21">
        <v>23809.200000000001</v>
      </c>
      <c r="C25" s="14">
        <v>10202.200000000001</v>
      </c>
      <c r="D25" s="14">
        <v>10333.700000000001</v>
      </c>
      <c r="E25" s="13">
        <f>C25/B25*100</f>
        <v>42.849822757589507</v>
      </c>
      <c r="F25" s="13">
        <f t="shared" si="0"/>
        <v>98.727464509323852</v>
      </c>
    </row>
    <row r="26" spans="1:6" ht="31.5" x14ac:dyDescent="0.25">
      <c r="A26" s="2" t="s">
        <v>23</v>
      </c>
      <c r="B26" s="13">
        <v>1670</v>
      </c>
      <c r="C26" s="14">
        <v>1416.6</v>
      </c>
      <c r="D26" s="14">
        <v>416.3</v>
      </c>
      <c r="E26" s="13">
        <f>C26/B26*100</f>
        <v>84.82634730538922</v>
      </c>
      <c r="F26" s="13">
        <f t="shared" si="0"/>
        <v>340.2834494355032</v>
      </c>
    </row>
    <row r="27" spans="1:6" ht="47.25" x14ac:dyDescent="0.25">
      <c r="A27" s="2" t="s">
        <v>24</v>
      </c>
      <c r="B27" s="13">
        <v>5617.4</v>
      </c>
      <c r="C27" s="14">
        <v>2811.4</v>
      </c>
      <c r="D27" s="14">
        <v>3260</v>
      </c>
      <c r="E27" s="13">
        <f>C27/B27*100</f>
        <v>50.048064941075943</v>
      </c>
      <c r="F27" s="13">
        <f t="shared" si="0"/>
        <v>86.239263803680984</v>
      </c>
    </row>
    <row r="28" spans="1:6" ht="47.25" x14ac:dyDescent="0.25">
      <c r="A28" s="2" t="s">
        <v>25</v>
      </c>
      <c r="B28" s="13">
        <f>B30+B31</f>
        <v>5610</v>
      </c>
      <c r="C28" s="13">
        <f>C30+C31</f>
        <v>6041.2000000000007</v>
      </c>
      <c r="D28" s="13">
        <f>D30+D31</f>
        <v>2206.8000000000002</v>
      </c>
      <c r="E28" s="13">
        <f>C28/B28*100</f>
        <v>107.68627450980392</v>
      </c>
      <c r="F28" s="13">
        <f t="shared" si="0"/>
        <v>273.75385173101324</v>
      </c>
    </row>
    <row r="29" spans="1:6" ht="15.75" x14ac:dyDescent="0.25">
      <c r="A29" s="4" t="s">
        <v>7</v>
      </c>
      <c r="B29" s="14"/>
      <c r="C29" s="14"/>
      <c r="D29" s="14"/>
      <c r="E29" s="13"/>
      <c r="F29" s="13"/>
    </row>
    <row r="30" spans="1:6" s="29" customFormat="1" ht="15.75" x14ac:dyDescent="0.25">
      <c r="A30" s="7" t="s">
        <v>8</v>
      </c>
      <c r="B30" s="18">
        <v>2000</v>
      </c>
      <c r="C30" s="18">
        <v>1857.1</v>
      </c>
      <c r="D30" s="18">
        <v>502.3</v>
      </c>
      <c r="E30" s="19">
        <f>C30/B30*100</f>
        <v>92.855000000000004</v>
      </c>
      <c r="F30" s="19">
        <f t="shared" si="0"/>
        <v>369.71929126020302</v>
      </c>
    </row>
    <row r="31" spans="1:6" s="29" customFormat="1" ht="15.75" x14ac:dyDescent="0.25">
      <c r="A31" s="7" t="s">
        <v>9</v>
      </c>
      <c r="B31" s="18">
        <v>3610</v>
      </c>
      <c r="C31" s="18">
        <v>4184.1000000000004</v>
      </c>
      <c r="D31" s="18">
        <v>1704.5</v>
      </c>
      <c r="E31" s="19">
        <f>C31/B31*100</f>
        <v>115.90304709141274</v>
      </c>
      <c r="F31" s="19">
        <f t="shared" si="0"/>
        <v>245.47374596655911</v>
      </c>
    </row>
    <row r="32" spans="1:6" ht="15.75" x14ac:dyDescent="0.25">
      <c r="A32" s="2" t="s">
        <v>26</v>
      </c>
      <c r="B32" s="13">
        <v>8500</v>
      </c>
      <c r="C32" s="14">
        <v>4201.5</v>
      </c>
      <c r="D32" s="14">
        <v>5759.8</v>
      </c>
      <c r="E32" s="13">
        <f>C32/B32*100</f>
        <v>49.429411764705883</v>
      </c>
      <c r="F32" s="13">
        <f t="shared" si="0"/>
        <v>72.945241154206741</v>
      </c>
    </row>
    <row r="33" spans="1:6" ht="15.75" x14ac:dyDescent="0.25">
      <c r="A33" s="2" t="s">
        <v>27</v>
      </c>
      <c r="B33" s="13">
        <v>100.2</v>
      </c>
      <c r="C33" s="14">
        <v>97.6</v>
      </c>
      <c r="D33" s="14">
        <v>60.2</v>
      </c>
      <c r="E33" s="13">
        <f>C33/B33*100</f>
        <v>97.405189620758463</v>
      </c>
      <c r="F33" s="13">
        <f t="shared" si="0"/>
        <v>162.12624584717605</v>
      </c>
    </row>
    <row r="34" spans="1:6" s="30" customFormat="1" ht="31.5" x14ac:dyDescent="0.25">
      <c r="A34" s="6" t="s">
        <v>10</v>
      </c>
      <c r="B34" s="19">
        <v>0</v>
      </c>
      <c r="C34" s="18">
        <v>-2.6</v>
      </c>
      <c r="D34" s="18">
        <v>-14.9</v>
      </c>
      <c r="E34" s="19" t="s">
        <v>38</v>
      </c>
      <c r="F34" s="19">
        <f t="shared" si="0"/>
        <v>17.449664429530202</v>
      </c>
    </row>
    <row r="35" spans="1:6" s="32" customFormat="1" ht="31.5" x14ac:dyDescent="0.25">
      <c r="A35" s="9" t="s">
        <v>32</v>
      </c>
      <c r="B35" s="10">
        <f>B23+B24+B25+B26+B27+B28+B32+B33</f>
        <v>130606.79999999999</v>
      </c>
      <c r="C35" s="10">
        <f>C23+C24+C25+C26+C27+C28+C32+C33</f>
        <v>67126.600000000006</v>
      </c>
      <c r="D35" s="10">
        <f>D23+D24+D25+D26+D27+D28+D32+D33</f>
        <v>52183.700000000012</v>
      </c>
      <c r="E35" s="10">
        <f>C35/B35*100</f>
        <v>51.395945693486112</v>
      </c>
      <c r="F35" s="10">
        <f t="shared" si="0"/>
        <v>128.63518684953345</v>
      </c>
    </row>
    <row r="36" spans="1:6" s="32" customFormat="1" ht="15.75" x14ac:dyDescent="0.25">
      <c r="A36" s="9" t="s">
        <v>11</v>
      </c>
      <c r="B36" s="10">
        <f>B6+B11+B12+B13+B14+B15+B16+B17+B20+B21+B23+B24+B25+B26+B27+B28+B32+B33</f>
        <v>830186.99999999988</v>
      </c>
      <c r="C36" s="10">
        <f>C6+C11+C12+C13+C14+C15+C16+C17+C20+C21+C23+C24+C25+C26+C27+C28+C32+C33</f>
        <v>244578.10000000006</v>
      </c>
      <c r="D36" s="10">
        <f>D6+D11+D12+D13+D14+D15+D16+D17+D20+D21+D23+D24+D25+D26+D27+D28+D32+D33</f>
        <v>274480.49999999994</v>
      </c>
      <c r="E36" s="10">
        <f>C36/B36*100</f>
        <v>29.460603454402456</v>
      </c>
      <c r="F36" s="10">
        <f t="shared" si="0"/>
        <v>89.105819903417597</v>
      </c>
    </row>
    <row r="37" spans="1:6" s="32" customFormat="1" ht="24" customHeight="1" x14ac:dyDescent="0.25">
      <c r="A37" s="22"/>
      <c r="B37" s="22"/>
      <c r="C37" s="24"/>
      <c r="D37" s="34"/>
      <c r="E37" s="23"/>
      <c r="F37" s="23"/>
    </row>
    <row r="38" spans="1:6" s="32" customFormat="1" ht="15.75" x14ac:dyDescent="0.25">
      <c r="A38" s="22"/>
      <c r="B38" s="22"/>
      <c r="C38" s="24"/>
      <c r="D38" s="34"/>
      <c r="E38" s="23"/>
      <c r="F38" s="23"/>
    </row>
    <row r="39" spans="1:6" s="25" customFormat="1" x14ac:dyDescent="0.25">
      <c r="A39" s="39" t="s">
        <v>29</v>
      </c>
      <c r="B39" s="39"/>
      <c r="C39" s="26"/>
    </row>
    <row r="40" spans="1:6" s="25" customFormat="1" ht="15.75" x14ac:dyDescent="0.25">
      <c r="A40" s="39"/>
      <c r="B40" s="39"/>
      <c r="C40" s="26"/>
      <c r="E40" s="40" t="s">
        <v>30</v>
      </c>
      <c r="F40" s="41"/>
    </row>
    <row r="41" spans="1:6" s="25" customFormat="1" x14ac:dyDescent="0.25">
      <c r="A41" s="12"/>
      <c r="B41" s="12"/>
      <c r="C41" s="26"/>
    </row>
    <row r="44" spans="1:6" x14ac:dyDescent="0.25">
      <c r="C44" s="33"/>
      <c r="D44" s="33"/>
    </row>
  </sheetData>
  <mergeCells count="4">
    <mergeCell ref="A1:F1"/>
    <mergeCell ref="A3:F3"/>
    <mergeCell ref="A39:B40"/>
    <mergeCell ref="E40:F40"/>
  </mergeCells>
  <pageMargins left="0.78740157480314965" right="0.59055118110236227" top="0.59055118110236227" bottom="0.59055118110236227" header="0" footer="0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19.05.2023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Ханова</dc:creator>
  <cp:lastModifiedBy>Татьяна С. Ковалева</cp:lastModifiedBy>
  <cp:lastPrinted>2023-05-19T12:54:59Z</cp:lastPrinted>
  <dcterms:created xsi:type="dcterms:W3CDTF">2017-01-23T05:00:58Z</dcterms:created>
  <dcterms:modified xsi:type="dcterms:W3CDTF">2023-05-19T12:56:08Z</dcterms:modified>
</cp:coreProperties>
</file>